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paulinaosipow/Downloads/"/>
    </mc:Choice>
  </mc:AlternateContent>
  <xr:revisionPtr revIDLastSave="0" documentId="13_ncr:1_{4544CA3C-BC70-AE40-AE47-0D1BC511544D}" xr6:coauthVersionLast="47" xr6:coauthVersionMax="47" xr10:uidLastSave="{00000000-0000-0000-0000-000000000000}"/>
  <bookViews>
    <workbookView xWindow="27220" yWindow="1500" windowWidth="37180" windowHeight="21000" xr2:uid="{00000000-000D-0000-FFFF-FFFF00000000}"/>
  </bookViews>
  <sheets>
    <sheet name="Catalyx ROI - Streamlin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1" l="1"/>
  <c r="C32" i="1"/>
  <c r="C31" i="1"/>
  <c r="C22" i="1"/>
  <c r="C23" i="1" s="1"/>
  <c r="D34" i="1" l="1"/>
  <c r="C25" i="1"/>
  <c r="C24" i="1"/>
  <c r="D32" i="1"/>
  <c r="C26" i="1"/>
  <c r="D31" i="1"/>
  <c r="D33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<sst xmlns="http://schemas.openxmlformats.org/spreadsheetml/2006/main" count="24" uniqueCount="24">
  <si>
    <t>Daily Shipments (Manual)</t>
  </si>
  <si>
    <t>Hours of operations per day</t>
  </si>
  <si>
    <t>Days of Operation per Year</t>
  </si>
  <si>
    <t>Desired Read Rate (%)</t>
  </si>
  <si>
    <t>Automation Efficiency Gain (x)</t>
  </si>
  <si>
    <t>Hourly Labor Cost ($)</t>
  </si>
  <si>
    <t>Automation Investment ($)</t>
  </si>
  <si>
    <t>Projected Throughput (Auto)</t>
  </si>
  <si>
    <t>Annual Savings ($)</t>
  </si>
  <si>
    <t>Payback Period (Days)</t>
  </si>
  <si>
    <t>5-Year ROI ($)</t>
  </si>
  <si>
    <t>Labor Hours Saved per Year</t>
  </si>
  <si>
    <t>Metric</t>
  </si>
  <si>
    <t>Daily Throughput</t>
  </si>
  <si>
    <t>Annual Labor Cost</t>
  </si>
  <si>
    <t>Labor Hours per Year</t>
  </si>
  <si>
    <t>Total Annual Savings</t>
  </si>
  <si>
    <t>Inspection ROI &amp; Automation Impact Analysis</t>
  </si>
  <si>
    <t>Results – ROI &amp; Efficiency Gains</t>
  </si>
  <si>
    <t>Inputs – Define Your Current Operation</t>
  </si>
  <si>
    <t xml:space="preserve"> Manual vs Automated – Performance Comparison</t>
  </si>
  <si>
    <t>Current</t>
  </si>
  <si>
    <t>With Catalyx</t>
  </si>
  <si>
    <r>
      <rPr>
        <sz val="10"/>
        <color theme="1"/>
        <rFont val="Calibri (Body)"/>
      </rPr>
      <t xml:space="preserve">Welcome to your Catalyx ROI Calculator, your personalized tool for understanding and optimizing warehouse performance.
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 (Body)"/>
      </rPr>
      <t>Instructions:</t>
    </r>
    <r>
      <rPr>
        <sz val="10"/>
        <color theme="1"/>
        <rFont val="Calibri (Body)"/>
      </rPr>
      <t xml:space="preserve">
</t>
    </r>
    <r>
      <rPr>
        <b/>
        <sz val="10"/>
        <color theme="1"/>
        <rFont val="Calibri (Body)"/>
      </rPr>
      <t xml:space="preserve">Step 1: Input Your Current Operation Data
</t>
    </r>
    <r>
      <rPr>
        <sz val="10"/>
        <color theme="1"/>
        <rFont val="Calibri (Body)"/>
      </rPr>
      <t>In the "Inputs" section, enter your actual values such as daily shipments, error rates, labor cost, and automation investment.</t>
    </r>
    <r>
      <rPr>
        <b/>
        <sz val="10"/>
        <color theme="1"/>
        <rFont val="Calibri (Body)"/>
      </rPr>
      <t xml:space="preserve">
Step 2: Review Automated Results
</t>
    </r>
    <r>
      <rPr>
        <sz val="10"/>
        <color theme="1"/>
        <rFont val="Calibri (Body)"/>
      </rPr>
      <t xml:space="preserve">The Calculated Results section will automatically show savings, ROI, and payback period based on your inputs. These cells are formula-driven – do not edit them.
</t>
    </r>
    <r>
      <rPr>
        <b/>
        <sz val="10"/>
        <color theme="1"/>
        <rFont val="Calibri (Body)"/>
      </rPr>
      <t xml:space="preserve">
Step 3: Analyze Current vs New Catalyx Solution
</t>
    </r>
    <r>
      <rPr>
        <sz val="10"/>
        <color theme="1"/>
        <rFont val="Calibri (Body)"/>
      </rPr>
      <t>The Scenario Comparison section gives you a side-by-side look at how automation improves cost and performance versus current operations.
If values do not update, press Ctrl + Alt + Shift + F9 in Excel.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</si>
</sst>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26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 (Body)"/>
    </font>
    <font>
      <b/>
      <sz val="10"/>
      <color theme="1"/>
      <name val="Calibri (Body)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/>
        <bgColor rgb="FF305496"/>
      </patternFill>
    </fill>
    <fill>
      <patternFill patternType="solid">
        <fgColor rgb="FFF1EFF9"/>
        <bgColor rgb="FFE2EFDA"/>
      </patternFill>
    </fill>
    <fill>
      <patternFill patternType="solid">
        <fgColor rgb="FF8655FF"/>
        <bgColor rgb="FFD9E1F2"/>
      </patternFill>
    </fill>
  </fills>
  <borders count="2">
    <border>
      <left/>
      <right/>
      <top/>
      <bottom/>
      <diagonal/>
    </border>
    <border>
      <left/>
      <right style="thin">
        <color rgb="FF8655FF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0" borderId="0" xfId="0"/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 wrapText="1"/>
    </xf>
    <xf numFmtId="0" fontId="6" fillId="4" borderId="0" xfId="0" applyFont="1" applyFill="1" applyAlignment="1" applyProtection="1">
      <alignment horizontal="left" vertical="center" wrapText="1" inden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talyx.ai/contact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470741</xdr:colOff>
      <xdr:row>25</xdr:row>
      <xdr:rowOff>131267</xdr:rowOff>
    </xdr:from>
    <xdr:to>
      <xdr:col>5</xdr:col>
      <xdr:colOff>2690090</xdr:colOff>
      <xdr:row>29</xdr:row>
      <xdr:rowOff>12145</xdr:rowOff>
    </xdr:to>
    <xdr:sp macro="" textlink="">
      <xdr:nvSpPr>
        <xdr:cNvPr id="3" name="Rounded Rectangle 1">
          <a:extLst>
            <a:ext uri="{FF2B5EF4-FFF2-40B4-BE49-F238E27FC236}">
              <a16:creationId xmlns:a16="http://schemas.microsoft.com/office/drawing/2014/main" id="{C5E4CE11-82E4-4736-A259-7BAF634CA3D7}"/>
            </a:ext>
          </a:extLst>
        </xdr:cNvPr>
        <xdr:cNvSpPr/>
      </xdr:nvSpPr>
      <xdr:spPr>
        <a:xfrm>
          <a:off x="13609468" y="5326722"/>
          <a:ext cx="2219349" cy="735241"/>
        </a:xfrm>
        <a:prstGeom prst="roundRect">
          <a:avLst/>
        </a:prstGeom>
        <a:solidFill>
          <a:srgbClr val="8655FF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593255</xdr:colOff>
      <xdr:row>26</xdr:row>
      <xdr:rowOff>45743</xdr:rowOff>
    </xdr:from>
    <xdr:to>
      <xdr:col>5</xdr:col>
      <xdr:colOff>2551545</xdr:colOff>
      <xdr:row>28</xdr:row>
      <xdr:rowOff>182940</xdr:rowOff>
    </xdr:to>
    <xdr:sp macro="" textlink="">
      <xdr:nvSpPr>
        <xdr:cNvPr id="6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B430C2-D4C0-411D-9A17-27E3DE57FD60}"/>
            </a:ext>
          </a:extLst>
        </xdr:cNvPr>
        <xdr:cNvSpPr txBox="1">
          <a:spLocks noChangeArrowheads="1"/>
        </xdr:cNvSpPr>
      </xdr:nvSpPr>
      <xdr:spPr bwMode="auto">
        <a:xfrm>
          <a:off x="13731982" y="5437470"/>
          <a:ext cx="1958290" cy="529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GB" sz="1400" b="1" i="0" u="none" strike="noStrike" baseline="0">
              <a:solidFill>
                <a:schemeClr val="bg1"/>
              </a:solidFill>
              <a:latin typeface="Calibri" pitchFamily="2" charset="0"/>
              <a:cs typeface="Calibri" pitchFamily="2" charset="0"/>
            </a:rPr>
            <a:t>Contact Us: </a:t>
          </a:r>
          <a:br>
            <a:rPr lang="en-GB" sz="1400" b="1" i="0" u="none" strike="noStrike" baseline="0">
              <a:solidFill>
                <a:schemeClr val="bg1"/>
              </a:solidFill>
              <a:latin typeface="Calibri" pitchFamily="2" charset="0"/>
              <a:cs typeface="Calibri" pitchFamily="2" charset="0"/>
            </a:rPr>
          </a:br>
          <a:r>
            <a:rPr lang="en-GB" sz="1400" b="0" i="0" u="none" strike="noStrike" baseline="0">
              <a:solidFill>
                <a:schemeClr val="bg1"/>
              </a:solidFill>
              <a:latin typeface="Calibri" pitchFamily="2" charset="0"/>
              <a:cs typeface="Calibri" pitchFamily="2" charset="0"/>
            </a:rPr>
            <a:t>To Discuss Your Results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showGridLines="0" tabSelected="1" zoomScale="110" zoomScaleNormal="110" workbookViewId="0">
      <selection activeCell="D15" sqref="D15"/>
    </sheetView>
  </sheetViews>
  <sheetFormatPr baseColWidth="10" defaultColWidth="8.83203125" defaultRowHeight="15" x14ac:dyDescent="0.2"/>
  <cols>
    <col min="1" max="1" width="8.6640625" customWidth="1"/>
    <col min="2" max="2" width="49.5" customWidth="1"/>
    <col min="3" max="3" width="44" customWidth="1"/>
    <col min="4" max="4" width="27.1640625" customWidth="1"/>
    <col min="5" max="5" width="28.6640625" customWidth="1"/>
    <col min="6" max="6" width="35.33203125" customWidth="1"/>
    <col min="8" max="8" width="10.83203125" customWidth="1"/>
  </cols>
  <sheetData>
    <row r="1" spans="1:6" x14ac:dyDescent="0.2">
      <c r="A1" s="1"/>
      <c r="B1" s="1"/>
      <c r="C1" s="1"/>
      <c r="D1" s="1"/>
      <c r="E1" s="1"/>
      <c r="F1" s="1"/>
    </row>
    <row r="2" spans="1:6" ht="14.5" customHeight="1" x14ac:dyDescent="0.2">
      <c r="A2" s="5" t="e" vm="1">
        <v>#VALUE!</v>
      </c>
      <c r="B2" s="5"/>
      <c r="C2" s="5"/>
      <c r="D2" s="6" t="s">
        <v>17</v>
      </c>
      <c r="E2" s="4"/>
      <c r="F2" s="4"/>
    </row>
    <row r="3" spans="1:6" ht="14.5" customHeight="1" x14ac:dyDescent="0.2">
      <c r="A3" s="5"/>
      <c r="B3" s="5"/>
      <c r="C3" s="5"/>
      <c r="D3" s="4"/>
      <c r="E3" s="4"/>
      <c r="F3" s="4"/>
    </row>
    <row r="4" spans="1:6" ht="14.5" customHeight="1" x14ac:dyDescent="0.2">
      <c r="A4" s="5"/>
      <c r="B4" s="5"/>
      <c r="C4" s="5"/>
      <c r="D4" s="4"/>
      <c r="E4" s="4"/>
      <c r="F4" s="4"/>
    </row>
    <row r="5" spans="1:6" x14ac:dyDescent="0.2">
      <c r="A5" s="1"/>
      <c r="B5" s="1">
        <v>100</v>
      </c>
      <c r="C5" s="1">
        <v>120</v>
      </c>
      <c r="D5" s="1"/>
      <c r="E5" s="1"/>
      <c r="F5" s="1"/>
    </row>
    <row r="6" spans="1:6" x14ac:dyDescent="0.2">
      <c r="A6" s="7"/>
      <c r="B6" s="4"/>
      <c r="C6" s="4"/>
      <c r="D6" s="4"/>
      <c r="E6" s="4"/>
      <c r="F6" s="4"/>
    </row>
    <row r="7" spans="1:6" ht="33" customHeight="1" x14ac:dyDescent="0.2">
      <c r="A7" s="4"/>
      <c r="B7" s="4"/>
      <c r="C7" s="4"/>
      <c r="D7" s="4"/>
      <c r="E7" s="4"/>
      <c r="F7" s="4"/>
    </row>
    <row r="10" spans="1:6" ht="15" customHeight="1" x14ac:dyDescent="0.2">
      <c r="E10" s="8" t="s">
        <v>23</v>
      </c>
      <c r="F10" s="8"/>
    </row>
    <row r="11" spans="1:6" ht="15" customHeight="1" x14ac:dyDescent="0.2">
      <c r="E11" s="8"/>
      <c r="F11" s="8"/>
    </row>
    <row r="12" spans="1:6" ht="21" x14ac:dyDescent="0.2">
      <c r="B12" s="3" t="s">
        <v>19</v>
      </c>
      <c r="C12" s="3"/>
      <c r="E12" s="8"/>
      <c r="F12" s="8"/>
    </row>
    <row r="13" spans="1:6" ht="15" customHeight="1" x14ac:dyDescent="0.2">
      <c r="B13" t="s">
        <v>0</v>
      </c>
      <c r="C13">
        <v>20000</v>
      </c>
      <c r="E13" s="8"/>
      <c r="F13" s="8"/>
    </row>
    <row r="14" spans="1:6" ht="15" customHeight="1" x14ac:dyDescent="0.2">
      <c r="B14" t="s">
        <v>1</v>
      </c>
      <c r="C14">
        <v>18</v>
      </c>
      <c r="E14" s="8"/>
      <c r="F14" s="8"/>
    </row>
    <row r="15" spans="1:6" ht="15" customHeight="1" x14ac:dyDescent="0.2">
      <c r="B15" t="s">
        <v>2</v>
      </c>
      <c r="C15">
        <v>310</v>
      </c>
      <c r="E15" s="8"/>
      <c r="F15" s="8"/>
    </row>
    <row r="16" spans="1:6" ht="15" customHeight="1" x14ac:dyDescent="0.2">
      <c r="B16" t="s">
        <v>3</v>
      </c>
      <c r="C16">
        <v>0.995</v>
      </c>
      <c r="E16" s="8"/>
      <c r="F16" s="8"/>
    </row>
    <row r="17" spans="2:6" ht="15" customHeight="1" x14ac:dyDescent="0.2">
      <c r="B17" t="s">
        <v>4</v>
      </c>
      <c r="C17">
        <v>2</v>
      </c>
      <c r="E17" s="8"/>
      <c r="F17" s="8"/>
    </row>
    <row r="18" spans="2:6" ht="15" customHeight="1" x14ac:dyDescent="0.2">
      <c r="B18" t="s">
        <v>5</v>
      </c>
      <c r="C18">
        <v>550</v>
      </c>
      <c r="E18" s="8"/>
      <c r="F18" s="8"/>
    </row>
    <row r="19" spans="2:6" ht="15" customHeight="1" x14ac:dyDescent="0.2">
      <c r="B19" t="s">
        <v>6</v>
      </c>
      <c r="C19">
        <v>250000</v>
      </c>
      <c r="E19" s="8"/>
      <c r="F19" s="8"/>
    </row>
    <row r="20" spans="2:6" x14ac:dyDescent="0.2">
      <c r="E20" s="8"/>
      <c r="F20" s="8"/>
    </row>
    <row r="21" spans="2:6" ht="21" x14ac:dyDescent="0.2">
      <c r="B21" s="3" t="s">
        <v>18</v>
      </c>
      <c r="C21" s="4"/>
      <c r="E21" s="8"/>
      <c r="F21" s="8"/>
    </row>
    <row r="22" spans="2:6" ht="15" customHeight="1" x14ac:dyDescent="0.2">
      <c r="B22" t="s">
        <v>7</v>
      </c>
      <c r="C22">
        <f>C13 * C17</f>
        <v>40000</v>
      </c>
      <c r="E22" s="8"/>
      <c r="F22" s="8"/>
    </row>
    <row r="23" spans="2:6" ht="15" customHeight="1" x14ac:dyDescent="0.2">
      <c r="B23" t="s">
        <v>8</v>
      </c>
      <c r="C23">
        <f>IFERROR(C18 * (1 - C13 / C22), 0) * C15</f>
        <v>85250</v>
      </c>
      <c r="E23" s="8"/>
      <c r="F23" s="8"/>
    </row>
    <row r="24" spans="2:6" ht="15" customHeight="1" x14ac:dyDescent="0.2">
      <c r="B24" t="s">
        <v>9</v>
      </c>
      <c r="C24">
        <f>IFERROR(C19 / C23, 0)</f>
        <v>2.9325513196480939</v>
      </c>
      <c r="E24" s="8"/>
      <c r="F24" s="8"/>
    </row>
    <row r="25" spans="2:6" ht="15" customHeight="1" x14ac:dyDescent="0.2">
      <c r="B25" t="s">
        <v>10</v>
      </c>
      <c r="C25">
        <f>C23 * 5 - C19</f>
        <v>176250</v>
      </c>
      <c r="E25" s="8"/>
      <c r="F25" s="8"/>
    </row>
    <row r="26" spans="2:6" ht="15" customHeight="1" x14ac:dyDescent="0.2">
      <c r="B26" t="s">
        <v>11</v>
      </c>
      <c r="C26">
        <f>IFERROR(C14 * C15 * (1 - C13 / C22), 0)</f>
        <v>2790</v>
      </c>
    </row>
    <row r="29" spans="2:6" ht="21" x14ac:dyDescent="0.2">
      <c r="B29" s="3" t="s">
        <v>20</v>
      </c>
      <c r="C29" s="3"/>
    </row>
    <row r="30" spans="2:6" ht="19" x14ac:dyDescent="0.2">
      <c r="B30" s="2" t="s">
        <v>12</v>
      </c>
      <c r="C30" s="2" t="s">
        <v>21</v>
      </c>
      <c r="D30" s="2" t="s">
        <v>22</v>
      </c>
    </row>
    <row r="31" spans="2:6" x14ac:dyDescent="0.2">
      <c r="B31" t="s">
        <v>13</v>
      </c>
      <c r="C31">
        <f>C13</f>
        <v>20000</v>
      </c>
      <c r="D31">
        <f>C22</f>
        <v>40000</v>
      </c>
    </row>
    <row r="32" spans="2:6" x14ac:dyDescent="0.2">
      <c r="B32" t="s">
        <v>14</v>
      </c>
      <c r="C32">
        <f>C14 * C15 * C18</f>
        <v>3069000</v>
      </c>
      <c r="D32">
        <f>C14 * C15 * C18 * (C13 / C22)</f>
        <v>1534500</v>
      </c>
    </row>
    <row r="33" spans="2:4" x14ac:dyDescent="0.2">
      <c r="B33" t="s">
        <v>15</v>
      </c>
      <c r="C33">
        <f>C14 * C15</f>
        <v>5580</v>
      </c>
      <c r="D33">
        <f>C14 * C15 * (C13 / C22)</f>
        <v>2790</v>
      </c>
    </row>
    <row r="34" spans="2:4" x14ac:dyDescent="0.2">
      <c r="B34" t="s">
        <v>16</v>
      </c>
      <c r="D34">
        <f>C23</f>
        <v>85250</v>
      </c>
    </row>
  </sheetData>
  <mergeCells count="7">
    <mergeCell ref="B21:C21"/>
    <mergeCell ref="B29:C29"/>
    <mergeCell ref="B12:C12"/>
    <mergeCell ref="A2:C4"/>
    <mergeCell ref="D2:F4"/>
    <mergeCell ref="A6:F7"/>
    <mergeCell ref="E10:F25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Catalyx ROI - Streamlined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Paulina Osipow</cp:lastModifiedBy>
  <dcterms:created xsi:type="dcterms:W3CDTF">2025-06-26T14:38:57Z</dcterms:created>
  <dcterms:modified xsi:type="dcterms:W3CDTF">2025-07-14T15:43:25Z</dcterms:modified>
</cp:coreProperties>
</file>